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BORJATHERM\2_FLAT-10\"/>
    </mc:Choice>
  </mc:AlternateContent>
  <xr:revisionPtr revIDLastSave="0" documentId="13_ncr:1_{2859F72D-A777-4C09-9140-518D45697217}" xr6:coauthVersionLast="47" xr6:coauthVersionMax="47" xr10:uidLastSave="{00000000-0000-0000-0000-000000000000}"/>
  <bookViews>
    <workbookView xWindow="1425" yWindow="1425" windowWidth="23055" windowHeight="13260" activeTab="5" xr2:uid="{D194C984-7BDE-4AC5-B184-706DC9EB3876}"/>
  </bookViews>
  <sheets>
    <sheet name="60" sheetId="1" r:id="rId1"/>
    <sheet name="80" sheetId="2" r:id="rId2"/>
    <sheet name="100" sheetId="3" r:id="rId3"/>
    <sheet name="120" sheetId="4" r:id="rId4"/>
    <sheet name="140" sheetId="5" r:id="rId5"/>
    <sheet name="160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6" l="1"/>
  <c r="E7" i="5"/>
  <c r="E7" i="4"/>
  <c r="E7" i="3"/>
  <c r="E7" i="2"/>
  <c r="D3" i="6"/>
  <c r="D3" i="5"/>
  <c r="D3" i="4"/>
  <c r="D3" i="3"/>
  <c r="D3" i="2"/>
  <c r="D3" i="1"/>
  <c r="F9" i="5" l="1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19" i="5"/>
  <c r="F18" i="5"/>
  <c r="F17" i="5"/>
  <c r="F16" i="5"/>
  <c r="F15" i="5"/>
  <c r="F14" i="5"/>
  <c r="F13" i="5"/>
  <c r="F12" i="5"/>
  <c r="F11" i="5"/>
  <c r="F10" i="5"/>
  <c r="F8" i="5"/>
  <c r="F7" i="5"/>
  <c r="F6" i="5"/>
  <c r="F5" i="5"/>
  <c r="F4" i="5"/>
  <c r="F3" i="5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4" l="1"/>
  <c r="F2" i="4" s="1"/>
  <c r="F19" i="6"/>
  <c r="F2" i="6" s="1"/>
  <c r="F20" i="5"/>
  <c r="F2" i="5" s="1"/>
  <c r="F19" i="3"/>
  <c r="F2" i="3" s="1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19" i="2" l="1"/>
  <c r="F2" i="2" s="1"/>
  <c r="F4" i="1"/>
  <c r="F5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<sst xmlns="http://schemas.openxmlformats.org/spreadsheetml/2006/main" count="333" uniqueCount="40">
  <si>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</si>
  <si>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</si>
  <si>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</si>
  <si>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</si>
  <si>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</si>
  <si>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</si>
  <si>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</si>
  <si>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</si>
  <si>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BORJATHERM espesor 60 mm paso 370.</t>
  </si>
  <si>
    <t xml:space="preserve">m </t>
  </si>
  <si>
    <t>Rastrel auxiliar BORJATHERM Aluzinc</t>
  </si>
  <si>
    <t>Cinta butílica BORJATHERM 100 mm.</t>
  </si>
  <si>
    <t>Liston de arranque 60 x 50 mm</t>
  </si>
  <si>
    <t>Rastrel + Peine de ventilación de alero 30-60 mm</t>
  </si>
  <si>
    <t>Bajo Cumbrera TB-Roll 390 mm</t>
  </si>
  <si>
    <t>Mano de obra</t>
  </si>
  <si>
    <t>h</t>
  </si>
  <si>
    <t>Oficial 1ª</t>
  </si>
  <si>
    <t>Ayudante</t>
  </si>
  <si>
    <t>Peón</t>
  </si>
  <si>
    <t>Espuma Fijación Tejas</t>
  </si>
  <si>
    <t>Adhesivo-Sellador masilla PU 300</t>
  </si>
  <si>
    <t>Panel BORJATHERM espesor 80 mm paso 370.</t>
  </si>
  <si>
    <t>Liston de arranque 80 x 50 mm</t>
  </si>
  <si>
    <t>Tornillería fijación</t>
  </si>
  <si>
    <t>Panel BORJATHERM espesor 100 mm paso 370.</t>
  </si>
  <si>
    <t>Panel BORJATHERM espesor 120 mm paso 370</t>
  </si>
  <si>
    <t>Panel BORJATHERM espesor 140 mm paso 370</t>
  </si>
  <si>
    <t>Panel BORJATHERM espesor 160 mm paso 370</t>
  </si>
  <si>
    <t>Teja FLAT-10 Monocolor Graphite/Chocolate</t>
  </si>
  <si>
    <t>Teja Ventilación FLAT-10 Monocolor</t>
  </si>
  <si>
    <t>Caballete 100º Monocolor</t>
  </si>
  <si>
    <t>Tornillería Fijación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</si>
  <si>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60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Graphite/Chocolate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</si>
  <si>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80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Graphite/Chocolate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</si>
  <si>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100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Graphite/Chocolate a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</si>
  <si>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120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Graphite/Chocolate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</si>
  <si>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140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10Monocolor </t>
    </r>
    <r>
      <rPr>
        <sz val="10"/>
        <rFont val="Calibri"/>
        <family val="2"/>
      </rPr>
      <t>Graphite/Chocolate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</si>
  <si>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160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Graphite/Chocolate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</si>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</sst>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17">
          <cell r="B17">
            <v>10.199999999999999</v>
          </cell>
        </row>
      </sheetData>
      <sheetData sheetId="1">
        <row r="9">
          <cell r="B9">
            <v>10.68</v>
          </cell>
        </row>
      </sheetData>
      <sheetData sheetId="2">
        <row r="8">
          <cell r="C8">
            <v>50.31</v>
          </cell>
        </row>
        <row r="20">
          <cell r="C20">
            <v>5.46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9"/>
  <sheetViews>
    <sheetView topLeftCell="B1" zoomScale="90" zoomScaleNormal="90" workbookViewId="0">
      <selection activeCell="E6" sqref="E6: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33</v>
      </c>
      <c r="D2" s="5">
        <v>1</v>
      </c>
      <c r="E2" s="6"/>
      <c r="F2" s="7">
        <f>F19</f>
        <v>115.2582</v>
      </c>
    </row>
    <row r="3" spans="1:6" s="10" customFormat="1" ht="12.75" x14ac:dyDescent="0.2">
      <c r="A3" s="9" t="s">
        <v>6</v>
      </c>
      <c r="B3" s="9" t="s">
        <v>7</v>
      </c>
      <c r="C3" s="4" t="s">
        <v>29</v>
      </c>
      <c r="D3" s="8">
        <f>[1]TEJAS!$B$17</f>
        <v>10.199999999999999</v>
      </c>
      <c r="E3" s="6">
        <v>3.61</v>
      </c>
      <c r="F3" s="6">
        <f>D3*E3</f>
        <v>36.821999999999996</v>
      </c>
    </row>
    <row r="4" spans="1:6" s="10" customFormat="1" ht="12.75" x14ac:dyDescent="0.2">
      <c r="A4" s="9" t="s">
        <v>6</v>
      </c>
      <c r="B4" s="9" t="s">
        <v>7</v>
      </c>
      <c r="C4" s="4" t="s">
        <v>30</v>
      </c>
      <c r="D4" s="8">
        <v>0.1</v>
      </c>
      <c r="E4" s="6">
        <v>51.55</v>
      </c>
      <c r="F4" s="6">
        <f t="shared" ref="F4:F5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31</v>
      </c>
      <c r="D5" s="8">
        <v>0.04</v>
      </c>
      <c r="E5" s="6">
        <v>13.96</v>
      </c>
      <c r="F5" s="6">
        <f t="shared" si="0"/>
        <v>0.55840000000000001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8</v>
      </c>
      <c r="D6" s="8">
        <v>1</v>
      </c>
      <c r="E6" s="6">
        <v>52.83</v>
      </c>
      <c r="F6" s="6">
        <f t="shared" ref="F6:F18" si="1">D6*E6</f>
        <v>52.83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v>5.73</v>
      </c>
      <c r="F7" s="6">
        <f t="shared" si="1"/>
        <v>1.1460000000000001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v>1.34</v>
      </c>
      <c r="F8" s="6">
        <f t="shared" si="1"/>
        <v>0.80400000000000005</v>
      </c>
    </row>
    <row r="9" spans="1:6" s="10" customFormat="1" ht="12.75" x14ac:dyDescent="0.2">
      <c r="A9" s="9" t="s">
        <v>6</v>
      </c>
      <c r="B9" s="9" t="s">
        <v>9</v>
      </c>
      <c r="C9" s="10" t="s">
        <v>12</v>
      </c>
      <c r="D9" s="8">
        <v>0.2</v>
      </c>
      <c r="E9" s="6">
        <v>2.86</v>
      </c>
      <c r="F9" s="6">
        <f t="shared" si="1"/>
        <v>0.57199999999999995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v>1.03</v>
      </c>
      <c r="F10" s="6">
        <f t="shared" si="1"/>
        <v>0.20600000000000002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39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v>4.83</v>
      </c>
      <c r="F14" s="6">
        <f t="shared" si="1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32</v>
      </c>
      <c r="D15" s="8">
        <v>0.16</v>
      </c>
      <c r="E15" s="6">
        <v>3.08</v>
      </c>
      <c r="F15" s="6">
        <f t="shared" si="1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1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1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1"/>
        <v>4.8869999999999996</v>
      </c>
    </row>
    <row r="19" spans="1:6" s="10" customFormat="1" ht="12.75" x14ac:dyDescent="0.2">
      <c r="A19" s="9"/>
      <c r="F19" s="11">
        <f>SUM(F3:F18)</f>
        <v>115.2582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D031A-088C-41C4-B38C-FB59B38ED855}">
  <dimension ref="A1:F19"/>
  <sheetViews>
    <sheetView topLeftCell="B1" zoomScale="90" zoomScaleNormal="90" workbookViewId="0">
      <selection activeCell="E6" sqref="E6: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34</v>
      </c>
      <c r="D2" s="5">
        <v>1</v>
      </c>
      <c r="E2" s="6"/>
      <c r="F2" s="7">
        <f>F19</f>
        <v>124.65219999999999</v>
      </c>
    </row>
    <row r="3" spans="1:6" s="10" customFormat="1" ht="12.75" x14ac:dyDescent="0.2">
      <c r="A3" s="9" t="s">
        <v>6</v>
      </c>
      <c r="B3" s="9" t="s">
        <v>7</v>
      </c>
      <c r="C3" s="4" t="s">
        <v>29</v>
      </c>
      <c r="D3" s="8">
        <f>[1]TEJAS!$B$17</f>
        <v>10.199999999999999</v>
      </c>
      <c r="E3" s="6">
        <v>3.61</v>
      </c>
      <c r="F3" s="6">
        <f>D3*E3</f>
        <v>36.821999999999996</v>
      </c>
    </row>
    <row r="4" spans="1:6" s="10" customFormat="1" ht="12.75" x14ac:dyDescent="0.2">
      <c r="A4" s="9" t="s">
        <v>6</v>
      </c>
      <c r="B4" s="9" t="s">
        <v>7</v>
      </c>
      <c r="C4" s="4" t="s">
        <v>30</v>
      </c>
      <c r="D4" s="8">
        <v>0.1</v>
      </c>
      <c r="E4" s="6">
        <v>51.55</v>
      </c>
      <c r="F4" s="6">
        <f t="shared" ref="F4:F18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31</v>
      </c>
      <c r="D5" s="8">
        <v>0.04</v>
      </c>
      <c r="E5" s="6">
        <v>13.96</v>
      </c>
      <c r="F5" s="6">
        <f t="shared" si="0"/>
        <v>0.55840000000000001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22</v>
      </c>
      <c r="D6" s="8">
        <v>1</v>
      </c>
      <c r="E6" s="6">
        <v>62.08</v>
      </c>
      <c r="F6" s="6">
        <f t="shared" si="0"/>
        <v>62.08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[1]COMPLEMENTOS!$C$20</f>
        <v>5.46</v>
      </c>
      <c r="F7" s="6">
        <f t="shared" si="0"/>
        <v>1.0920000000000001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9</v>
      </c>
      <c r="C9" s="10" t="s">
        <v>23</v>
      </c>
      <c r="D9" s="8">
        <v>0.2</v>
      </c>
      <c r="E9" s="6">
        <v>3.85</v>
      </c>
      <c r="F9" s="6">
        <f t="shared" si="0"/>
        <v>0.77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39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24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124.65219999999999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9B68C-D6F2-4ABD-81E3-FC0AB4ED6F37}">
  <dimension ref="A1:F19"/>
  <sheetViews>
    <sheetView topLeftCell="B1" zoomScale="90" zoomScaleNormal="90" workbookViewId="0">
      <selection activeCell="E6" sqref="E6: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35</v>
      </c>
      <c r="D2" s="5">
        <v>1</v>
      </c>
      <c r="E2" s="6"/>
      <c r="F2" s="7">
        <f>F19</f>
        <v>134.12620000000001</v>
      </c>
    </row>
    <row r="3" spans="1:6" s="10" customFormat="1" ht="12.75" x14ac:dyDescent="0.2">
      <c r="A3" s="9" t="s">
        <v>6</v>
      </c>
      <c r="B3" s="9" t="s">
        <v>7</v>
      </c>
      <c r="C3" s="4" t="s">
        <v>29</v>
      </c>
      <c r="D3" s="8">
        <f>[1]TEJAS!$B$17</f>
        <v>10.199999999999999</v>
      </c>
      <c r="E3" s="6">
        <v>3.61</v>
      </c>
      <c r="F3" s="6">
        <f t="shared" ref="F3:F18" si="0">D3*E3</f>
        <v>36.821999999999996</v>
      </c>
    </row>
    <row r="4" spans="1:6" s="10" customFormat="1" ht="12.75" x14ac:dyDescent="0.2">
      <c r="A4" s="9" t="s">
        <v>6</v>
      </c>
      <c r="B4" s="9" t="s">
        <v>7</v>
      </c>
      <c r="C4" s="4" t="s">
        <v>30</v>
      </c>
      <c r="D4" s="8">
        <v>0.1</v>
      </c>
      <c r="E4" s="6"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31</v>
      </c>
      <c r="D5" s="8">
        <v>0.04</v>
      </c>
      <c r="E5" s="6">
        <v>13.96</v>
      </c>
      <c r="F5" s="6">
        <f t="shared" si="0"/>
        <v>0.55840000000000001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25</v>
      </c>
      <c r="D6" s="8">
        <v>1</v>
      </c>
      <c r="E6" s="6">
        <v>71.180000000000007</v>
      </c>
      <c r="F6" s="6">
        <f t="shared" si="0"/>
        <v>71.180000000000007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[1]COMPLEMENTOS!$C$20</f>
        <v>5.46</v>
      </c>
      <c r="F7" s="6">
        <f t="shared" si="0"/>
        <v>1.0920000000000001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9</v>
      </c>
      <c r="C9" s="10" t="s">
        <v>12</v>
      </c>
      <c r="D9" s="8">
        <v>0.4</v>
      </c>
      <c r="E9" s="6">
        <v>2.86</v>
      </c>
      <c r="F9" s="6">
        <f t="shared" si="0"/>
        <v>1.1439999999999999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39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24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134.12620000000001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5C758-18AE-4003-A88D-1694FDBFB356}">
  <dimension ref="A1:F19"/>
  <sheetViews>
    <sheetView topLeftCell="B1" zoomScale="90" zoomScaleNormal="90" workbookViewId="0">
      <selection activeCell="E6" sqref="E6: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36</v>
      </c>
      <c r="D2" s="5">
        <v>1</v>
      </c>
      <c r="E2" s="6"/>
      <c r="F2" s="7">
        <f>F19</f>
        <v>142.46620000000001</v>
      </c>
    </row>
    <row r="3" spans="1:6" s="10" customFormat="1" ht="12.75" x14ac:dyDescent="0.2">
      <c r="A3" s="9" t="s">
        <v>6</v>
      </c>
      <c r="B3" s="9" t="s">
        <v>7</v>
      </c>
      <c r="C3" s="4" t="s">
        <v>29</v>
      </c>
      <c r="D3" s="8">
        <f>[1]TEJAS!$B$17</f>
        <v>10.199999999999999</v>
      </c>
      <c r="E3" s="6">
        <v>3.61</v>
      </c>
      <c r="F3" s="6">
        <f t="shared" ref="F3:F18" si="0">D3*E3</f>
        <v>36.821999999999996</v>
      </c>
    </row>
    <row r="4" spans="1:6" s="10" customFormat="1" ht="12.75" x14ac:dyDescent="0.2">
      <c r="A4" s="9" t="s">
        <v>6</v>
      </c>
      <c r="B4" s="9" t="s">
        <v>7</v>
      </c>
      <c r="C4" s="4" t="s">
        <v>30</v>
      </c>
      <c r="D4" s="8">
        <v>0.1</v>
      </c>
      <c r="E4" s="6"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31</v>
      </c>
      <c r="D5" s="8">
        <v>0.04</v>
      </c>
      <c r="E5" s="6">
        <v>13.96</v>
      </c>
      <c r="F5" s="6">
        <f t="shared" si="0"/>
        <v>0.55840000000000001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26</v>
      </c>
      <c r="D6" s="8">
        <v>1</v>
      </c>
      <c r="E6" s="6">
        <v>79.52</v>
      </c>
      <c r="F6" s="6">
        <f t="shared" si="0"/>
        <v>79.52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[1]COMPLEMENTOS!$C$20</f>
        <v>5.46</v>
      </c>
      <c r="F7" s="6">
        <f t="shared" si="0"/>
        <v>1.0920000000000001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9</v>
      </c>
      <c r="C9" s="10" t="s">
        <v>12</v>
      </c>
      <c r="D9" s="8">
        <v>0.4</v>
      </c>
      <c r="E9" s="6">
        <v>2.86</v>
      </c>
      <c r="F9" s="6">
        <f t="shared" si="0"/>
        <v>1.1439999999999999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39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24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142.46620000000001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4B0B1-1832-4C75-B49F-EBBF3CD82D2B}">
  <dimension ref="A1:F20"/>
  <sheetViews>
    <sheetView topLeftCell="B1" zoomScale="90" zoomScaleNormal="90" workbookViewId="0">
      <selection activeCell="E6" sqref="E6:E16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37</v>
      </c>
      <c r="D2" s="5">
        <v>1</v>
      </c>
      <c r="E2" s="6"/>
      <c r="F2" s="7">
        <f>F20</f>
        <v>153.3742</v>
      </c>
    </row>
    <row r="3" spans="1:6" s="10" customFormat="1" ht="12.75" x14ac:dyDescent="0.2">
      <c r="A3" s="9" t="s">
        <v>6</v>
      </c>
      <c r="B3" s="9" t="s">
        <v>7</v>
      </c>
      <c r="C3" s="4" t="s">
        <v>29</v>
      </c>
      <c r="D3" s="8">
        <f>[1]TEJAS!$B$17</f>
        <v>10.199999999999999</v>
      </c>
      <c r="E3" s="6">
        <v>3.61</v>
      </c>
      <c r="F3" s="6">
        <f t="shared" ref="F3:F19" si="0">D3*E3</f>
        <v>36.821999999999996</v>
      </c>
    </row>
    <row r="4" spans="1:6" s="10" customFormat="1" ht="12.75" x14ac:dyDescent="0.2">
      <c r="A4" s="9" t="s">
        <v>6</v>
      </c>
      <c r="B4" s="9" t="s">
        <v>7</v>
      </c>
      <c r="C4" s="4" t="s">
        <v>30</v>
      </c>
      <c r="D4" s="8">
        <v>0.1</v>
      </c>
      <c r="E4" s="6"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31</v>
      </c>
      <c r="D5" s="8">
        <v>0.04</v>
      </c>
      <c r="E5" s="6">
        <v>13.96</v>
      </c>
      <c r="F5" s="6">
        <f t="shared" si="0"/>
        <v>0.55840000000000001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27</v>
      </c>
      <c r="D6" s="8">
        <v>1</v>
      </c>
      <c r="E6" s="6">
        <v>90.23</v>
      </c>
      <c r="F6" s="6">
        <f t="shared" si="0"/>
        <v>90.23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[1]COMPLEMENTOS!$C$20</f>
        <v>5.46</v>
      </c>
      <c r="F7" s="6">
        <f t="shared" si="0"/>
        <v>1.0920000000000001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9</v>
      </c>
      <c r="C9" s="10" t="s">
        <v>12</v>
      </c>
      <c r="D9" s="8">
        <v>0.2</v>
      </c>
      <c r="E9" s="6">
        <v>2.86</v>
      </c>
      <c r="F9" s="6">
        <f t="shared" ref="F9" si="1">D9*E9</f>
        <v>0.57199999999999995</v>
      </c>
    </row>
    <row r="10" spans="1:6" s="10" customFormat="1" ht="12.75" x14ac:dyDescent="0.2">
      <c r="A10" s="9" t="s">
        <v>6</v>
      </c>
      <c r="B10" s="9" t="s">
        <v>9</v>
      </c>
      <c r="C10" s="10" t="s">
        <v>23</v>
      </c>
      <c r="D10" s="8">
        <v>0.2</v>
      </c>
      <c r="E10" s="6">
        <v>3.85</v>
      </c>
      <c r="F10" s="6">
        <f t="shared" si="0"/>
        <v>0.77</v>
      </c>
    </row>
    <row r="11" spans="1:6" s="10" customFormat="1" ht="12.75" x14ac:dyDescent="0.2">
      <c r="A11" s="9" t="s">
        <v>6</v>
      </c>
      <c r="B11" s="9" t="s">
        <v>9</v>
      </c>
      <c r="C11" s="10" t="s">
        <v>13</v>
      </c>
      <c r="D11" s="8">
        <v>0.2</v>
      </c>
      <c r="E11" s="6">
        <v>1.03</v>
      </c>
      <c r="F11" s="6">
        <f t="shared" si="0"/>
        <v>0.20600000000000002</v>
      </c>
    </row>
    <row r="12" spans="1:6" s="10" customFormat="1" ht="12.75" x14ac:dyDescent="0.2">
      <c r="A12" s="9" t="s">
        <v>6</v>
      </c>
      <c r="B12" s="9" t="s">
        <v>9</v>
      </c>
      <c r="C12" s="10" t="s">
        <v>14</v>
      </c>
      <c r="D12" s="8">
        <v>0.1</v>
      </c>
      <c r="E12" s="6">
        <v>3.98</v>
      </c>
      <c r="F12" s="6">
        <f t="shared" si="0"/>
        <v>0.39800000000000002</v>
      </c>
    </row>
    <row r="13" spans="1:6" s="10" customFormat="1" ht="12.75" x14ac:dyDescent="0.2">
      <c r="A13" s="9" t="s">
        <v>6</v>
      </c>
      <c r="B13" s="9" t="s">
        <v>7</v>
      </c>
      <c r="C13" s="10" t="s">
        <v>39</v>
      </c>
      <c r="D13" s="8">
        <v>0.2</v>
      </c>
      <c r="E13" s="6">
        <v>1.45</v>
      </c>
      <c r="F13" s="6">
        <f t="shared" si="0"/>
        <v>0.28999999999999998</v>
      </c>
    </row>
    <row r="14" spans="1:6" s="10" customFormat="1" ht="12.75" x14ac:dyDescent="0.2">
      <c r="A14" s="9" t="s">
        <v>6</v>
      </c>
      <c r="B14" s="9" t="s">
        <v>7</v>
      </c>
      <c r="C14" s="10" t="s">
        <v>20</v>
      </c>
      <c r="D14" s="8">
        <v>0.03</v>
      </c>
      <c r="E14" s="6">
        <v>5.85</v>
      </c>
      <c r="F14" s="6">
        <f t="shared" si="0"/>
        <v>0.17549999999999999</v>
      </c>
    </row>
    <row r="15" spans="1:6" s="10" customFormat="1" ht="12.75" x14ac:dyDescent="0.2">
      <c r="A15" s="9" t="s">
        <v>6</v>
      </c>
      <c r="B15" s="9" t="s">
        <v>7</v>
      </c>
      <c r="C15" s="10" t="s">
        <v>21</v>
      </c>
      <c r="D15" s="8">
        <v>0.05</v>
      </c>
      <c r="E15" s="6">
        <v>4.83</v>
      </c>
      <c r="F15" s="6">
        <f t="shared" si="0"/>
        <v>0.24150000000000002</v>
      </c>
    </row>
    <row r="16" spans="1:6" s="10" customFormat="1" ht="12.75" x14ac:dyDescent="0.2">
      <c r="A16" s="9" t="s">
        <v>6</v>
      </c>
      <c r="B16" s="9" t="s">
        <v>7</v>
      </c>
      <c r="C16" s="10" t="s">
        <v>24</v>
      </c>
      <c r="D16" s="8">
        <v>0.16</v>
      </c>
      <c r="E16" s="6">
        <v>3.08</v>
      </c>
      <c r="F16" s="6">
        <f t="shared" si="0"/>
        <v>0.49280000000000002</v>
      </c>
    </row>
    <row r="17" spans="1:6" s="10" customFormat="1" ht="12.75" x14ac:dyDescent="0.2">
      <c r="A17" s="9" t="s">
        <v>15</v>
      </c>
      <c r="B17" s="9" t="s">
        <v>16</v>
      </c>
      <c r="C17" s="10" t="s">
        <v>17</v>
      </c>
      <c r="D17" s="8">
        <v>0.3</v>
      </c>
      <c r="E17" s="6">
        <v>18.43</v>
      </c>
      <c r="F17" s="6">
        <f t="shared" si="0"/>
        <v>5.5289999999999999</v>
      </c>
    </row>
    <row r="18" spans="1:6" s="10" customFormat="1" ht="12.75" x14ac:dyDescent="0.2">
      <c r="A18" s="9" t="s">
        <v>15</v>
      </c>
      <c r="B18" s="9" t="s">
        <v>16</v>
      </c>
      <c r="C18" s="10" t="s">
        <v>18</v>
      </c>
      <c r="D18" s="8">
        <v>0.3</v>
      </c>
      <c r="E18" s="6">
        <v>17.170000000000002</v>
      </c>
      <c r="F18" s="6">
        <f t="shared" si="0"/>
        <v>5.1510000000000007</v>
      </c>
    </row>
    <row r="19" spans="1:6" s="10" customFormat="1" ht="12.75" x14ac:dyDescent="0.2">
      <c r="A19" s="9" t="s">
        <v>15</v>
      </c>
      <c r="B19" s="9" t="s">
        <v>16</v>
      </c>
      <c r="C19" s="10" t="s">
        <v>19</v>
      </c>
      <c r="D19" s="8">
        <v>0.3</v>
      </c>
      <c r="E19" s="6">
        <v>16.29</v>
      </c>
      <c r="F19" s="6">
        <f t="shared" si="0"/>
        <v>4.8869999999999996</v>
      </c>
    </row>
    <row r="20" spans="1:6" s="10" customFormat="1" ht="12.75" x14ac:dyDescent="0.2">
      <c r="A20" s="9"/>
      <c r="F20" s="11">
        <f>SUM(F3:F19)</f>
        <v>153.3742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08A99-20C5-4CDE-BA33-88073176D357}">
  <dimension ref="A1:F19"/>
  <sheetViews>
    <sheetView tabSelected="1" topLeftCell="B1" zoomScale="90" zoomScaleNormal="90" workbookViewId="0">
      <selection activeCell="E6" sqref="E6: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38</v>
      </c>
      <c r="D2" s="5">
        <v>1</v>
      </c>
      <c r="E2" s="6"/>
      <c r="F2" s="7">
        <f>F19</f>
        <v>163.36219999999997</v>
      </c>
    </row>
    <row r="3" spans="1:6" s="10" customFormat="1" ht="12.75" x14ac:dyDescent="0.2">
      <c r="A3" s="9" t="s">
        <v>6</v>
      </c>
      <c r="B3" s="9" t="s">
        <v>7</v>
      </c>
      <c r="C3" s="4" t="s">
        <v>29</v>
      </c>
      <c r="D3" s="8">
        <f>[1]TEJAS!$B$17</f>
        <v>10.199999999999999</v>
      </c>
      <c r="E3" s="6">
        <v>3.61</v>
      </c>
      <c r="F3" s="6">
        <f t="shared" ref="F3:F18" si="0">D3*E3</f>
        <v>36.821999999999996</v>
      </c>
    </row>
    <row r="4" spans="1:6" s="10" customFormat="1" ht="12.75" x14ac:dyDescent="0.2">
      <c r="A4" s="9" t="s">
        <v>6</v>
      </c>
      <c r="B4" s="9" t="s">
        <v>7</v>
      </c>
      <c r="C4" s="4" t="s">
        <v>30</v>
      </c>
      <c r="D4" s="8">
        <v>0.1</v>
      </c>
      <c r="E4" s="6"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31</v>
      </c>
      <c r="D5" s="8">
        <v>0.04</v>
      </c>
      <c r="E5" s="6">
        <v>13.96</v>
      </c>
      <c r="F5" s="6">
        <f t="shared" si="0"/>
        <v>0.55840000000000001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28</v>
      </c>
      <c r="D6" s="8">
        <v>1</v>
      </c>
      <c r="E6" s="6">
        <v>100.02</v>
      </c>
      <c r="F6" s="6">
        <f t="shared" si="0"/>
        <v>100.02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[1]COMPLEMENTOS!$C$20</f>
        <v>5.46</v>
      </c>
      <c r="F7" s="6">
        <f t="shared" si="0"/>
        <v>1.0920000000000001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9</v>
      </c>
      <c r="C9" s="10" t="s">
        <v>23</v>
      </c>
      <c r="D9" s="8">
        <v>0.4</v>
      </c>
      <c r="E9" s="6">
        <v>3.85</v>
      </c>
      <c r="F9" s="6">
        <f t="shared" si="0"/>
        <v>1.54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39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24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163.36219999999997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</vt:lpstr>
      <vt:lpstr>80</vt:lpstr>
      <vt:lpstr>100</vt:lpstr>
      <vt:lpstr>120</vt:lpstr>
      <vt:lpstr>140</vt:lpstr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2022-12-09T12:44:43Z</dcterms:modified>
</cp:coreProperties>
</file>